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История\История - 3\МКД\Фасад\Отделка торцов плит перекрытия\Литер 7, 8, 10, 11\ЭТП\"/>
    </mc:Choice>
  </mc:AlternateContent>
  <xr:revisionPtr revIDLastSave="0" documentId="13_ncr:1_{2B219E6C-5786-4827-94C2-B9F3102CFAA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ВОР" sheetId="2" r:id="rId1"/>
    <sheet name="расчет" sheetId="1" r:id="rId2"/>
  </sheets>
  <definedNames>
    <definedName name="_xlnm.Print_Area" localSheetId="0">ВОР!$A$1:$M$31</definedName>
    <definedName name="_xlnm.Print_Area" localSheetId="1">расчет!$A$1:$M$59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9" i="2" l="1"/>
  <c r="J18" i="2"/>
  <c r="J17" i="2"/>
  <c r="F12" i="2" l="1"/>
  <c r="F11" i="2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3" i="1"/>
  <c r="B55" i="1"/>
  <c r="C55" i="1"/>
  <c r="D55" i="1"/>
  <c r="A55" i="1"/>
  <c r="E55" i="1" l="1"/>
  <c r="L12" i="2"/>
  <c r="K12" i="2"/>
  <c r="G12" i="2"/>
  <c r="L11" i="2"/>
  <c r="K11" i="2"/>
  <c r="G11" i="2"/>
  <c r="L10" i="2"/>
  <c r="L13" i="2" s="1"/>
  <c r="K10" i="2"/>
  <c r="K13" i="2" s="1"/>
  <c r="G10" i="2"/>
  <c r="J11" i="2" l="1"/>
  <c r="J12" i="2"/>
  <c r="J10" i="2"/>
  <c r="J13" i="2" s="1"/>
</calcChain>
</file>

<file path=xl/sharedStrings.xml><?xml version="1.0" encoding="utf-8"?>
<sst xmlns="http://schemas.openxmlformats.org/spreadsheetml/2006/main" count="68" uniqueCount="53">
  <si>
    <t>№ пп</t>
  </si>
  <si>
    <t xml:space="preserve">Наименование работ </t>
  </si>
  <si>
    <t>Норма расхода</t>
  </si>
  <si>
    <t>Объём работ</t>
  </si>
  <si>
    <t>в том числе</t>
  </si>
  <si>
    <t>Работа</t>
  </si>
  <si>
    <t>Материалы</t>
  </si>
  <si>
    <t>м.п.</t>
  </si>
  <si>
    <t>Расходный и крепежный материал.</t>
  </si>
  <si>
    <t xml:space="preserve">Материал не указанный в спецификации, но необходимый для качественного выполнения работ и СМР неучтенные в ведомости объемов работ (ВОР). </t>
  </si>
  <si>
    <t>04.09.03</t>
  </si>
  <si>
    <t>ВЕДОМОСТЬ ОБЪЕМОВ РАБОТ</t>
  </si>
  <si>
    <t>Примечания</t>
  </si>
  <si>
    <t>Раздел 1. Отделка Торцов плит перекрытия фасада (включая стоимость материалов)</t>
  </si>
  <si>
    <t>Код</t>
  </si>
  <si>
    <t>Материал Подрядчика</t>
  </si>
  <si>
    <t>Отделка отверстий, верхних примыканий к кирпичной кладки-стыков декоративного элемента (молдинга) шпатлёвкой "Боларс" фасадная.</t>
  </si>
  <si>
    <t>Окраска декоративного элемента в цвет кирпичной кладки (молдинга) Краска "Боларс" Фасадная</t>
  </si>
  <si>
    <t>БС1</t>
  </si>
  <si>
    <t>БС2</t>
  </si>
  <si>
    <t>БС3</t>
  </si>
  <si>
    <t>БС4</t>
  </si>
  <si>
    <t>Длина торцов плит, м</t>
  </si>
  <si>
    <t>Всего</t>
  </si>
  <si>
    <t>Ед. изм.</t>
  </si>
  <si>
    <t>Монтаж декоративного элемента с защитным покрытием (ППС16Ф (ПСО-С 25ф) или ППС Фасад ЭКО), ширина 280 мм, толщина 38 мм. Крепление тарельчатыми дюбелями 10х90 мм (1 шт. на 1 м.п.) и на клей-пену "Irfix".</t>
  </si>
  <si>
    <r>
      <t xml:space="preserve">Цена за ед. изм., руб., </t>
    </r>
    <r>
      <rPr>
        <b/>
        <i/>
        <sz val="12"/>
        <rFont val="Times New Roman"/>
        <family val="1"/>
        <charset val="204"/>
      </rPr>
      <t>без НДС</t>
    </r>
  </si>
  <si>
    <r>
      <t xml:space="preserve">Стоимость, руб., </t>
    </r>
    <r>
      <rPr>
        <b/>
        <i/>
        <sz val="12"/>
        <rFont val="Times New Roman"/>
        <family val="1"/>
        <charset val="204"/>
      </rPr>
      <t>без НДС</t>
    </r>
  </si>
  <si>
    <t>на объекте: «Многоквартирный жилой комплекс, расположенный по адресу: Краснодарский край, р-н Динской, п. Южный II очередь. Литер 7</t>
  </si>
  <si>
    <t>по устройству отделки торцов плит перекрытия</t>
  </si>
  <si>
    <r>
      <rPr>
        <sz val="12"/>
        <rFont val="Times New Roman"/>
        <family val="1"/>
        <charset val="204"/>
      </rPr>
      <t xml:space="preserve">Итого, руб., </t>
    </r>
    <r>
      <rPr>
        <i/>
        <sz val="12"/>
        <rFont val="Times New Roman"/>
        <family val="1"/>
        <charset val="204"/>
      </rPr>
      <t>без учета НДС</t>
    </r>
  </si>
  <si>
    <t>Расходный материал</t>
  </si>
  <si>
    <t>Обязательная поля для заполнения участников</t>
  </si>
  <si>
    <t>Форма ответа Подрядчика/Поставщика</t>
  </si>
  <si>
    <t>Да/Нет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</si>
  <si>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</si>
  <si>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</si>
  <si>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</si>
  <si>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Предоставить скан копию СРО на Строительно-монтажные работы</t>
  </si>
  <si>
    <t>приложить скан копию (Файл)</t>
  </si>
  <si>
    <t>Согласие на подписание типовой формы договора заказчика без протокола разногласий</t>
  </si>
  <si>
    <t>Контактные данные Участника (ФИО, номер телефона, адрес электронной почты):</t>
  </si>
  <si>
    <t>указать в текстовом виде</t>
  </si>
  <si>
    <t>Условия оплаты: 100% постоплата, отсрочка платежа 30 календарных дней</t>
  </si>
  <si>
    <t>Гарантия на оборудование/материалы/работы/услуги</t>
  </si>
  <si>
    <t>на материалы/работы/услуги указать в месяцах (не менее 60 месяцев) 
на оборудования в соответствии гарантии завода изготовителя</t>
  </si>
  <si>
    <r>
      <t xml:space="preserve">Срок выполнения работ: </t>
    </r>
    <r>
      <rPr>
        <b/>
        <sz val="12"/>
        <rFont val="Times New Roman"/>
        <family val="1"/>
        <charset val="204"/>
      </rPr>
      <t>28.02.2027</t>
    </r>
  </si>
  <si>
    <t xml:space="preserve">Среднесписочная численность сотрудников  </t>
  </si>
  <si>
    <t>Минимальное количество линейных сотрудников на объекте - 4 человека</t>
  </si>
  <si>
    <r>
      <t xml:space="preserve">Всего, руб., </t>
    </r>
    <r>
      <rPr>
        <i/>
        <sz val="12"/>
        <rFont val="Times New Roman"/>
        <family val="1"/>
        <charset val="204"/>
      </rPr>
      <t>без учета НДС</t>
    </r>
  </si>
  <si>
    <t>НДС 22%</t>
  </si>
  <si>
    <r>
      <t xml:space="preserve">Начало работ на объекте: </t>
    </r>
    <r>
      <rPr>
        <b/>
        <sz val="12"/>
        <rFont val="Times New Roman"/>
        <family val="1"/>
        <charset val="204"/>
      </rPr>
      <t>20.10.2026</t>
    </r>
  </si>
  <si>
    <r>
      <t xml:space="preserve">Итого, руб., </t>
    </r>
    <r>
      <rPr>
        <b/>
        <i/>
        <sz val="14"/>
        <rFont val="Times New Roman"/>
        <family val="1"/>
        <charset val="204"/>
      </rPr>
      <t>с учетом НДС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</si>
</sst>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</numFmts>
  <fonts count="25" x14ac:knownFonts="1">
    <font>
      <sz val="11"/>
      <color theme="1"/>
      <name val="Times New Roman"/>
      <family val="2"/>
      <charset val="204"/>
    </font>
    <font>
      <sz val="10"/>
      <name val="Arial Cyr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Times New Roman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8" tint="0.59999389629810485"/>
        <bgColor indexed="27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/>
    <xf numFmtId="0" fontId="1" fillId="0" borderId="0"/>
    <xf numFmtId="165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15">
    <xf numFmtId="0" fontId="0" fillId="0" borderId="0" xfId="0"/>
    <xf numFmtId="0" fontId="7" fillId="0" borderId="0" xfId="0" applyFont="1" applyAlignment="1">
      <alignment vertical="top"/>
    </xf>
    <xf numFmtId="0" fontId="7" fillId="5" borderId="0" xfId="0" applyFont="1" applyFill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11" fillId="0" borderId="0" xfId="7" applyFont="1" applyAlignment="1">
      <alignment horizontal="right" vertical="top"/>
    </xf>
    <xf numFmtId="0" fontId="9" fillId="0" borderId="0" xfId="7" applyFont="1" applyAlignment="1">
      <alignment horizontal="right" vertical="top"/>
    </xf>
    <xf numFmtId="0" fontId="10" fillId="0" borderId="0" xfId="6" applyFont="1" applyAlignment="1">
      <alignment vertical="top"/>
    </xf>
    <xf numFmtId="0" fontId="12" fillId="0" borderId="0" xfId="7" applyFont="1" applyAlignment="1">
      <alignment horizontal="center" vertical="top"/>
    </xf>
    <xf numFmtId="43" fontId="10" fillId="0" borderId="0" xfId="10" applyFont="1" applyAlignment="1">
      <alignment vertical="top"/>
    </xf>
    <xf numFmtId="43" fontId="10" fillId="0" borderId="5" xfId="10" applyFont="1" applyBorder="1" applyAlignment="1">
      <alignment vertical="center" wrapText="1"/>
    </xf>
    <xf numFmtId="43" fontId="10" fillId="0" borderId="6" xfId="10" applyFont="1" applyBorder="1" applyAlignment="1">
      <alignment vertical="center" wrapText="1"/>
    </xf>
    <xf numFmtId="43" fontId="10" fillId="0" borderId="1" xfId="10" applyFont="1" applyBorder="1" applyAlignment="1">
      <alignment horizontal="center" vertical="top"/>
    </xf>
    <xf numFmtId="43" fontId="10" fillId="0" borderId="1" xfId="10" applyFont="1" applyBorder="1" applyAlignment="1">
      <alignment vertical="center" wrapText="1"/>
    </xf>
    <xf numFmtId="43" fontId="10" fillId="0" borderId="0" xfId="10" applyFont="1" applyAlignment="1">
      <alignment horizontal="center" vertical="top"/>
    </xf>
    <xf numFmtId="43" fontId="10" fillId="0" borderId="7" xfId="10" applyFont="1" applyBorder="1" applyAlignment="1">
      <alignment vertical="center" wrapText="1"/>
    </xf>
    <xf numFmtId="43" fontId="9" fillId="0" borderId="1" xfId="10" applyFont="1" applyBorder="1" applyAlignment="1">
      <alignment horizontal="centerContinuous" vertical="top"/>
    </xf>
    <xf numFmtId="43" fontId="10" fillId="0" borderId="1" xfId="10" applyFont="1" applyBorder="1" applyAlignment="1">
      <alignment horizontal="centerContinuous" vertical="top"/>
    </xf>
    <xf numFmtId="43" fontId="10" fillId="0" borderId="8" xfId="10" applyFont="1" applyBorder="1" applyAlignment="1">
      <alignment vertical="center" wrapText="1"/>
    </xf>
    <xf numFmtId="43" fontId="10" fillId="0" borderId="9" xfId="10" applyFont="1" applyBorder="1" applyAlignment="1">
      <alignment vertical="center" wrapText="1"/>
    </xf>
    <xf numFmtId="43" fontId="10" fillId="0" borderId="10" xfId="10" applyFont="1" applyBorder="1" applyAlignment="1">
      <alignment vertical="center" wrapText="1"/>
    </xf>
    <xf numFmtId="43" fontId="10" fillId="0" borderId="3" xfId="10" applyFont="1" applyBorder="1" applyAlignment="1">
      <alignment vertical="top"/>
    </xf>
    <xf numFmtId="43" fontId="10" fillId="0" borderId="1" xfId="0" applyNumberFormat="1" applyFont="1" applyBorder="1" applyAlignment="1">
      <alignment vertical="top"/>
    </xf>
    <xf numFmtId="43" fontId="13" fillId="0" borderId="0" xfId="10" applyFont="1" applyAlignment="1">
      <alignment horizontal="center" vertical="top"/>
    </xf>
    <xf numFmtId="43" fontId="9" fillId="0" borderId="1" xfId="10" applyFont="1" applyBorder="1" applyAlignment="1">
      <alignment horizontal="center" vertical="top"/>
    </xf>
    <xf numFmtId="43" fontId="13" fillId="6" borderId="0" xfId="10" applyFont="1" applyFill="1" applyAlignment="1">
      <alignment horizontal="center" vertical="top"/>
    </xf>
    <xf numFmtId="0" fontId="10" fillId="0" borderId="2" xfId="0" applyNumberFormat="1" applyFont="1" applyBorder="1" applyAlignment="1">
      <alignment horizontal="center" vertical="top"/>
    </xf>
    <xf numFmtId="0" fontId="10" fillId="0" borderId="4" xfId="0" applyNumberFormat="1" applyFont="1" applyBorder="1" applyAlignment="1">
      <alignment horizontal="center" vertical="top"/>
    </xf>
    <xf numFmtId="0" fontId="14" fillId="0" borderId="0" xfId="6" applyFont="1" applyAlignment="1">
      <alignment horizontal="centerContinuous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vertical="center" wrapText="1"/>
    </xf>
    <xf numFmtId="49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49" fontId="19" fillId="2" borderId="1" xfId="0" applyNumberFormat="1" applyFont="1" applyFill="1" applyBorder="1" applyAlignment="1">
      <alignment horizontal="center" vertical="center"/>
    </xf>
    <xf numFmtId="0" fontId="14" fillId="0" borderId="0" xfId="7" applyFont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0" fontId="19" fillId="0" borderId="0" xfId="7" applyFont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4" fontId="18" fillId="3" borderId="1" xfId="0" applyNumberFormat="1" applyFont="1" applyFill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4" fontId="14" fillId="3" borderId="1" xfId="0" applyNumberFormat="1" applyFont="1" applyFill="1" applyBorder="1" applyAlignment="1">
      <alignment horizontal="center" vertical="center"/>
    </xf>
    <xf numFmtId="4" fontId="14" fillId="7" borderId="1" xfId="0" applyNumberFormat="1" applyFont="1" applyFill="1" applyBorder="1" applyAlignment="1">
      <alignment vertical="center"/>
    </xf>
    <xf numFmtId="4" fontId="19" fillId="7" borderId="1" xfId="0" applyNumberFormat="1" applyFont="1" applyFill="1" applyBorder="1" applyAlignment="1">
      <alignment vertical="center"/>
    </xf>
    <xf numFmtId="4" fontId="14" fillId="7" borderId="1" xfId="0" applyNumberFormat="1" applyFont="1" applyFill="1" applyBorder="1" applyAlignment="1">
      <alignment horizontal="center" vertical="center"/>
    </xf>
    <xf numFmtId="4" fontId="15" fillId="7" borderId="1" xfId="0" applyNumberFormat="1" applyFont="1" applyFill="1" applyBorder="1" applyAlignment="1">
      <alignment horizontal="center" vertical="center"/>
    </xf>
    <xf numFmtId="4" fontId="18" fillId="7" borderId="1" xfId="0" applyNumberFormat="1" applyFont="1" applyFill="1" applyBorder="1" applyAlignment="1">
      <alignment horizontal="center" vertical="center"/>
    </xf>
    <xf numFmtId="0" fontId="14" fillId="6" borderId="13" xfId="0" quotePrefix="1" applyFont="1" applyFill="1" applyBorder="1" applyAlignment="1">
      <alignment horizontal="center" vertical="top" wrapText="1"/>
    </xf>
    <xf numFmtId="0" fontId="14" fillId="6" borderId="14" xfId="0" quotePrefix="1" applyFont="1" applyFill="1" applyBorder="1" applyAlignment="1">
      <alignment horizontal="center" vertical="top" wrapText="1"/>
    </xf>
    <xf numFmtId="0" fontId="14" fillId="6" borderId="14" xfId="0" quotePrefix="1" applyFont="1" applyFill="1" applyBorder="1" applyAlignment="1">
      <alignment vertical="top" wrapText="1"/>
    </xf>
    <xf numFmtId="0" fontId="14" fillId="6" borderId="15" xfId="0" quotePrefix="1" applyFont="1" applyFill="1" applyBorder="1" applyAlignment="1">
      <alignment horizontal="center" vertical="top" wrapText="1"/>
    </xf>
    <xf numFmtId="0" fontId="15" fillId="0" borderId="16" xfId="7" applyFont="1" applyBorder="1" applyAlignment="1">
      <alignment horizontal="left" vertical="center" wrapText="1"/>
    </xf>
    <xf numFmtId="0" fontId="15" fillId="0" borderId="1" xfId="7" applyFont="1" applyBorder="1" applyAlignment="1">
      <alignment horizontal="left" vertical="center" wrapText="1"/>
    </xf>
    <xf numFmtId="0" fontId="15" fillId="0" borderId="1" xfId="7" applyFont="1" applyBorder="1" applyAlignment="1">
      <alignment vertical="center" wrapText="1"/>
    </xf>
    <xf numFmtId="4" fontId="15" fillId="0" borderId="1" xfId="7" applyNumberFormat="1" applyFont="1" applyBorder="1" applyAlignment="1">
      <alignment horizontal="center" vertical="center" wrapText="1"/>
    </xf>
    <xf numFmtId="4" fontId="15" fillId="0" borderId="17" xfId="7" applyNumberFormat="1" applyFont="1" applyBorder="1" applyAlignment="1">
      <alignment horizontal="center" vertical="center" wrapText="1"/>
    </xf>
    <xf numFmtId="0" fontId="15" fillId="0" borderId="18" xfId="7" applyFont="1" applyBorder="1" applyAlignment="1">
      <alignment horizontal="left" vertical="center" wrapText="1"/>
    </xf>
    <xf numFmtId="0" fontId="15" fillId="0" borderId="19" xfId="7" applyFont="1" applyBorder="1" applyAlignment="1">
      <alignment horizontal="left" vertical="center" wrapText="1"/>
    </xf>
    <xf numFmtId="0" fontId="15" fillId="0" borderId="19" xfId="7" applyFont="1" applyBorder="1" applyAlignment="1">
      <alignment vertical="center" wrapText="1"/>
    </xf>
    <xf numFmtId="4" fontId="15" fillId="0" borderId="19" xfId="7" applyNumberFormat="1" applyFont="1" applyBorder="1" applyAlignment="1">
      <alignment horizontal="center" vertical="center" wrapText="1"/>
    </xf>
    <xf numFmtId="4" fontId="15" fillId="0" borderId="20" xfId="7" applyNumberFormat="1" applyFont="1" applyBorder="1" applyAlignment="1">
      <alignment horizontal="center" vertical="center" wrapText="1"/>
    </xf>
    <xf numFmtId="0" fontId="15" fillId="0" borderId="21" xfId="7" applyFont="1" applyBorder="1" applyAlignment="1">
      <alignment horizontal="left" vertical="center" wrapText="1"/>
    </xf>
    <xf numFmtId="0" fontId="15" fillId="0" borderId="11" xfId="7" applyFont="1" applyBorder="1" applyAlignment="1">
      <alignment horizontal="left" vertical="center" wrapText="1"/>
    </xf>
    <xf numFmtId="0" fontId="15" fillId="0" borderId="12" xfId="7" applyFont="1" applyBorder="1" applyAlignment="1">
      <alignment horizontal="left" vertical="center" wrapText="1"/>
    </xf>
    <xf numFmtId="4" fontId="21" fillId="0" borderId="3" xfId="7" applyNumberFormat="1" applyFont="1" applyBorder="1" applyAlignment="1">
      <alignment horizontal="center" vertical="center" wrapText="1"/>
    </xf>
    <xf numFmtId="4" fontId="21" fillId="0" borderId="11" xfId="7" applyNumberFormat="1" applyFont="1" applyBorder="1" applyAlignment="1">
      <alignment horizontal="center" vertical="center" wrapText="1"/>
    </xf>
    <xf numFmtId="4" fontId="21" fillId="0" borderId="22" xfId="7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4" fontId="15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right" vertical="center"/>
    </xf>
    <xf numFmtId="49" fontId="14" fillId="7" borderId="1" xfId="0" applyNumberFormat="1" applyFont="1" applyFill="1" applyBorder="1" applyAlignment="1">
      <alignment horizontal="right" vertical="center"/>
    </xf>
    <xf numFmtId="49" fontId="14" fillId="7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right" vertical="center"/>
    </xf>
    <xf numFmtId="49" fontId="14" fillId="2" borderId="13" xfId="0" applyNumberFormat="1" applyFont="1" applyFill="1" applyBorder="1" applyAlignment="1">
      <alignment horizontal="center" vertical="center" wrapText="1"/>
    </xf>
    <xf numFmtId="49" fontId="14" fillId="2" borderId="14" xfId="0" applyNumberFormat="1" applyFont="1" applyFill="1" applyBorder="1" applyAlignment="1">
      <alignment horizontal="center" vertical="center" wrapText="1"/>
    </xf>
    <xf numFmtId="49" fontId="19" fillId="2" borderId="15" xfId="0" applyNumberFormat="1" applyFont="1" applyFill="1" applyBorder="1" applyAlignment="1">
      <alignment horizontal="center" vertical="center" wrapText="1"/>
    </xf>
    <xf numFmtId="49" fontId="14" fillId="2" borderId="16" xfId="0" applyNumberFormat="1" applyFont="1" applyFill="1" applyBorder="1" applyAlignment="1">
      <alignment horizontal="center" vertical="center" wrapText="1"/>
    </xf>
    <xf numFmtId="49" fontId="19" fillId="2" borderId="17" xfId="0" applyNumberFormat="1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1" fontId="15" fillId="3" borderId="16" xfId="0" applyNumberFormat="1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right" vertical="center"/>
    </xf>
    <xf numFmtId="0" fontId="16" fillId="0" borderId="17" xfId="0" applyFont="1" applyBorder="1" applyAlignment="1">
      <alignment vertical="center"/>
    </xf>
    <xf numFmtId="49" fontId="15" fillId="7" borderId="16" xfId="0" applyNumberFormat="1" applyFont="1" applyFill="1" applyBorder="1" applyAlignment="1">
      <alignment horizontal="right" vertical="center"/>
    </xf>
    <xf numFmtId="0" fontId="16" fillId="7" borderId="17" xfId="0" applyFont="1" applyFill="1" applyBorder="1" applyAlignment="1">
      <alignment vertical="center"/>
    </xf>
    <xf numFmtId="49" fontId="15" fillId="0" borderId="16" xfId="0" applyNumberFormat="1" applyFont="1" applyBorder="1" applyAlignment="1">
      <alignment horizontal="center" vertical="center"/>
    </xf>
    <xf numFmtId="4" fontId="15" fillId="0" borderId="16" xfId="0" applyNumberFormat="1" applyFont="1" applyBorder="1" applyAlignment="1">
      <alignment horizontal="right" vertical="center"/>
    </xf>
    <xf numFmtId="4" fontId="18" fillId="0" borderId="16" xfId="0" applyNumberFormat="1" applyFont="1" applyBorder="1" applyAlignment="1">
      <alignment horizontal="right" vertical="center"/>
    </xf>
    <xf numFmtId="0" fontId="17" fillId="0" borderId="17" xfId="0" applyFont="1" applyBorder="1" applyAlignment="1">
      <alignment vertical="center"/>
    </xf>
    <xf numFmtId="49" fontId="14" fillId="4" borderId="21" xfId="0" applyNumberFormat="1" applyFont="1" applyFill="1" applyBorder="1" applyAlignment="1">
      <alignment horizontal="center" vertical="center"/>
    </xf>
    <xf numFmtId="49" fontId="14" fillId="4" borderId="11" xfId="0" applyNumberFormat="1" applyFont="1" applyFill="1" applyBorder="1" applyAlignment="1">
      <alignment horizontal="center" vertical="center"/>
    </xf>
    <xf numFmtId="49" fontId="14" fillId="4" borderId="22" xfId="0" applyNumberFormat="1" applyFont="1" applyFill="1" applyBorder="1" applyAlignment="1">
      <alignment horizontal="center" vertical="center"/>
    </xf>
    <xf numFmtId="4" fontId="20" fillId="0" borderId="18" xfId="0" applyNumberFormat="1" applyFont="1" applyBorder="1" applyAlignment="1">
      <alignment horizontal="right" vertical="center"/>
    </xf>
    <xf numFmtId="4" fontId="20" fillId="0" borderId="19" xfId="0" applyNumberFormat="1" applyFont="1" applyBorder="1" applyAlignment="1">
      <alignment horizontal="right" vertical="center"/>
    </xf>
    <xf numFmtId="4" fontId="20" fillId="0" borderId="19" xfId="0" applyNumberFormat="1" applyFont="1" applyBorder="1" applyAlignment="1">
      <alignment horizontal="center" vertical="center"/>
    </xf>
    <xf numFmtId="0" fontId="23" fillId="0" borderId="20" xfId="0" applyFont="1" applyBorder="1" applyAlignment="1">
      <alignment vertical="center"/>
    </xf>
    <xf numFmtId="0" fontId="24" fillId="0" borderId="0" xfId="11" applyAlignment="1">
      <alignment vertical="center"/>
    </xf>
  </cellXfs>
  <cellStyles count="12">
    <cellStyle name="Excel Built-in Normal" xfId="5" xr:uid="{00000000-0005-0000-0000-000000000000}"/>
    <cellStyle name="Гиперссылка" xfId="11" builtinId="8"/>
    <cellStyle name="Обычный" xfId="0" builtinId="0"/>
    <cellStyle name="Обычный 2" xfId="4" xr:uid="{00000000-0005-0000-0000-000002000000}"/>
    <cellStyle name="Обычный 2 2" xfId="7" xr:uid="{00000000-0005-0000-0000-000003000000}"/>
    <cellStyle name="Обычный 3" xfId="1" xr:uid="{00000000-0005-0000-0000-000004000000}"/>
    <cellStyle name="Обычный 4" xfId="6" xr:uid="{00000000-0005-0000-0000-000005000000}"/>
    <cellStyle name="Финансовый" xfId="10" builtinId="3"/>
    <cellStyle name="Финансовый 2" xfId="2" xr:uid="{00000000-0005-0000-0000-000006000000}"/>
    <cellStyle name="Финансовый 2 2" xfId="9" xr:uid="{00000000-0005-0000-0000-000007000000}"/>
    <cellStyle name="Финансовый 3" xfId="8" xr:uid="{00000000-0005-0000-0000-000008000000}"/>
    <cellStyle name="㼿㼿㼿㼿㼿㼿㼿㼿㼿㼿㼿㼿㼿㼿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1845-8E39-49A5-A9A1-FFF42DC49DFD}">
  <dimension ref="A1:M33"/>
  <sheetViews>
    <sheetView tabSelected="1" view="pageBreakPreview" zoomScaleNormal="120" zoomScaleSheetLayoutView="100" workbookViewId="0">
      <selection activeCell="J19" sqref="J19:L19"/>
    </sheetView>
  </sheetViews>
  <sheetFormatPr defaultRowHeight="15.75" x14ac:dyDescent="0.25"/>
  <cols>
    <col min="1" max="1" width="7" style="43" customWidth="1"/>
    <col min="2" max="2" width="10.42578125" style="43" customWidth="1"/>
    <col min="3" max="3" width="70" style="44" customWidth="1"/>
    <col min="4" max="4" width="6.85546875" style="44" customWidth="1"/>
    <col min="5" max="5" width="12" style="44" customWidth="1"/>
    <col min="6" max="6" width="15.140625" style="44" customWidth="1"/>
    <col min="7" max="7" width="14.42578125" style="44" customWidth="1"/>
    <col min="8" max="8" width="14.5703125" style="44" customWidth="1"/>
    <col min="9" max="9" width="15.28515625" style="44" customWidth="1"/>
    <col min="10" max="10" width="16.28515625" style="44" customWidth="1"/>
    <col min="11" max="11" width="17.5703125" style="44" customWidth="1"/>
    <col min="12" max="12" width="18.5703125" style="44" customWidth="1"/>
    <col min="13" max="13" width="24.85546875" style="44" customWidth="1"/>
    <col min="14" max="16384" width="9.140625" style="1"/>
  </cols>
  <sheetData>
    <row r="1" spans="1:13" x14ac:dyDescent="0.25">
      <c r="A1" s="46" t="s">
        <v>11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x14ac:dyDescent="0.25">
      <c r="A2" s="48" t="s">
        <v>29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x14ac:dyDescent="0.25">
      <c r="A3" s="47" t="s">
        <v>28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6.5" thickBo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x14ac:dyDescent="0.25">
      <c r="A5" s="90" t="s">
        <v>0</v>
      </c>
      <c r="B5" s="91" t="s">
        <v>14</v>
      </c>
      <c r="C5" s="91" t="s">
        <v>1</v>
      </c>
      <c r="D5" s="91" t="s">
        <v>24</v>
      </c>
      <c r="E5" s="91" t="s">
        <v>2</v>
      </c>
      <c r="F5" s="91" t="s">
        <v>3</v>
      </c>
      <c r="G5" s="91" t="s">
        <v>26</v>
      </c>
      <c r="H5" s="91"/>
      <c r="I5" s="91"/>
      <c r="J5" s="91" t="s">
        <v>27</v>
      </c>
      <c r="K5" s="91"/>
      <c r="L5" s="91"/>
      <c r="M5" s="92" t="s">
        <v>12</v>
      </c>
    </row>
    <row r="6" spans="1:13" x14ac:dyDescent="0.25">
      <c r="A6" s="93"/>
      <c r="B6" s="29"/>
      <c r="C6" s="29"/>
      <c r="D6" s="29"/>
      <c r="E6" s="29"/>
      <c r="F6" s="29"/>
      <c r="G6" s="29" t="s">
        <v>23</v>
      </c>
      <c r="H6" s="45" t="s">
        <v>4</v>
      </c>
      <c r="I6" s="45"/>
      <c r="J6" s="29" t="s">
        <v>23</v>
      </c>
      <c r="K6" s="45" t="s">
        <v>4</v>
      </c>
      <c r="L6" s="45"/>
      <c r="M6" s="94"/>
    </row>
    <row r="7" spans="1:13" x14ac:dyDescent="0.25">
      <c r="A7" s="93"/>
      <c r="B7" s="29"/>
      <c r="C7" s="29"/>
      <c r="D7" s="29"/>
      <c r="E7" s="29"/>
      <c r="F7" s="29"/>
      <c r="G7" s="29"/>
      <c r="H7" s="30" t="s">
        <v>5</v>
      </c>
      <c r="I7" s="30" t="s">
        <v>6</v>
      </c>
      <c r="J7" s="29"/>
      <c r="K7" s="30" t="s">
        <v>5</v>
      </c>
      <c r="L7" s="30" t="s">
        <v>6</v>
      </c>
      <c r="M7" s="94"/>
    </row>
    <row r="8" spans="1:13" x14ac:dyDescent="0.25">
      <c r="A8" s="95">
        <v>1</v>
      </c>
      <c r="B8" s="31">
        <v>2</v>
      </c>
      <c r="C8" s="31">
        <v>3</v>
      </c>
      <c r="D8" s="31">
        <v>4</v>
      </c>
      <c r="E8" s="31">
        <v>5</v>
      </c>
      <c r="F8" s="31">
        <v>6</v>
      </c>
      <c r="G8" s="31">
        <v>7</v>
      </c>
      <c r="H8" s="31">
        <v>8</v>
      </c>
      <c r="I8" s="31">
        <v>9</v>
      </c>
      <c r="J8" s="31">
        <v>10</v>
      </c>
      <c r="K8" s="31">
        <v>11</v>
      </c>
      <c r="L8" s="31">
        <v>12</v>
      </c>
      <c r="M8" s="96">
        <v>13</v>
      </c>
    </row>
    <row r="9" spans="1:13" s="2" customFormat="1" x14ac:dyDescent="0.25">
      <c r="A9" s="107" t="s">
        <v>13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</row>
    <row r="10" spans="1:13" ht="68.25" customHeight="1" x14ac:dyDescent="0.25">
      <c r="A10" s="97">
        <v>1</v>
      </c>
      <c r="B10" s="32" t="s">
        <v>10</v>
      </c>
      <c r="C10" s="33" t="s">
        <v>25</v>
      </c>
      <c r="D10" s="34" t="s">
        <v>7</v>
      </c>
      <c r="E10" s="35">
        <v>1</v>
      </c>
      <c r="F10" s="49">
        <v>2196.71</v>
      </c>
      <c r="G10" s="56">
        <f t="shared" ref="G10:G12" si="0">I10+H10</f>
        <v>0</v>
      </c>
      <c r="H10" s="36"/>
      <c r="I10" s="51"/>
      <c r="J10" s="56">
        <f t="shared" ref="J10:J12" si="1">K10+L10</f>
        <v>0</v>
      </c>
      <c r="K10" s="36">
        <f t="shared" ref="K10:K12" si="2">H10*F10</f>
        <v>0</v>
      </c>
      <c r="L10" s="51">
        <f t="shared" ref="L10:L12" si="3">I10*F10</f>
        <v>0</v>
      </c>
      <c r="M10" s="98" t="s">
        <v>15</v>
      </c>
    </row>
    <row r="11" spans="1:13" ht="47.25" x14ac:dyDescent="0.25">
      <c r="A11" s="97">
        <v>2</v>
      </c>
      <c r="B11" s="32" t="s">
        <v>10</v>
      </c>
      <c r="C11" s="33" t="s">
        <v>16</v>
      </c>
      <c r="D11" s="34" t="s">
        <v>7</v>
      </c>
      <c r="E11" s="35">
        <v>1</v>
      </c>
      <c r="F11" s="49">
        <f>F10</f>
        <v>2196.71</v>
      </c>
      <c r="G11" s="56">
        <f t="shared" si="0"/>
        <v>0</v>
      </c>
      <c r="H11" s="36"/>
      <c r="I11" s="51"/>
      <c r="J11" s="56">
        <f t="shared" si="1"/>
        <v>0</v>
      </c>
      <c r="K11" s="36">
        <f t="shared" si="2"/>
        <v>0</v>
      </c>
      <c r="L11" s="51">
        <f t="shared" si="3"/>
        <v>0</v>
      </c>
      <c r="M11" s="98" t="s">
        <v>15</v>
      </c>
    </row>
    <row r="12" spans="1:13" ht="31.5" x14ac:dyDescent="0.25">
      <c r="A12" s="97">
        <v>3</v>
      </c>
      <c r="B12" s="32" t="s">
        <v>10</v>
      </c>
      <c r="C12" s="33" t="s">
        <v>17</v>
      </c>
      <c r="D12" s="34" t="s">
        <v>7</v>
      </c>
      <c r="E12" s="35">
        <v>1</v>
      </c>
      <c r="F12" s="49">
        <f>F10</f>
        <v>2196.71</v>
      </c>
      <c r="G12" s="56">
        <f t="shared" si="0"/>
        <v>0</v>
      </c>
      <c r="H12" s="36"/>
      <c r="I12" s="51"/>
      <c r="J12" s="56">
        <f t="shared" si="1"/>
        <v>0</v>
      </c>
      <c r="K12" s="36">
        <f t="shared" si="2"/>
        <v>0</v>
      </c>
      <c r="L12" s="51">
        <f t="shared" si="3"/>
        <v>0</v>
      </c>
      <c r="M12" s="98" t="s">
        <v>15</v>
      </c>
    </row>
    <row r="13" spans="1:13" x14ac:dyDescent="0.25">
      <c r="A13" s="99" t="s">
        <v>30</v>
      </c>
      <c r="B13" s="85"/>
      <c r="C13" s="85"/>
      <c r="D13" s="85"/>
      <c r="E13" s="85"/>
      <c r="F13" s="85"/>
      <c r="G13" s="41"/>
      <c r="H13" s="41"/>
      <c r="I13" s="54"/>
      <c r="J13" s="37">
        <f>SUM(J10:J12)</f>
        <v>0</v>
      </c>
      <c r="K13" s="50">
        <f>SUM(K10:K12)</f>
        <v>0</v>
      </c>
      <c r="L13" s="52">
        <f>SUM(L10:L12)</f>
        <v>0</v>
      </c>
      <c r="M13" s="100"/>
    </row>
    <row r="14" spans="1:13" x14ac:dyDescent="0.25">
      <c r="A14" s="101"/>
      <c r="B14" s="86"/>
      <c r="C14" s="87" t="s">
        <v>31</v>
      </c>
      <c r="D14" s="86"/>
      <c r="E14" s="86"/>
      <c r="F14" s="86"/>
      <c r="G14" s="57"/>
      <c r="H14" s="57"/>
      <c r="I14" s="58"/>
      <c r="J14" s="59"/>
      <c r="K14" s="60"/>
      <c r="L14" s="61"/>
      <c r="M14" s="102"/>
    </row>
    <row r="15" spans="1:13" x14ac:dyDescent="0.25">
      <c r="A15" s="103"/>
      <c r="B15" s="38"/>
      <c r="C15" s="39" t="s">
        <v>8</v>
      </c>
      <c r="D15" s="40"/>
      <c r="E15" s="40"/>
      <c r="F15" s="37"/>
      <c r="G15" s="42"/>
      <c r="H15" s="42"/>
      <c r="I15" s="53"/>
      <c r="J15" s="37"/>
      <c r="K15" s="37"/>
      <c r="L15" s="53"/>
      <c r="M15" s="100"/>
    </row>
    <row r="16" spans="1:13" ht="47.25" x14ac:dyDescent="0.25">
      <c r="A16" s="103"/>
      <c r="B16" s="38"/>
      <c r="C16" s="39" t="s">
        <v>9</v>
      </c>
      <c r="D16" s="40"/>
      <c r="E16" s="40"/>
      <c r="F16" s="37"/>
      <c r="G16" s="42"/>
      <c r="H16" s="42"/>
      <c r="I16" s="53"/>
      <c r="J16" s="37"/>
      <c r="K16" s="37"/>
      <c r="L16" s="53"/>
      <c r="M16" s="100"/>
    </row>
    <row r="17" spans="1:13" x14ac:dyDescent="0.25">
      <c r="A17" s="104" t="s">
        <v>49</v>
      </c>
      <c r="B17" s="88"/>
      <c r="C17" s="88"/>
      <c r="D17" s="88"/>
      <c r="E17" s="88"/>
      <c r="F17" s="88"/>
      <c r="G17" s="88"/>
      <c r="H17" s="88"/>
      <c r="I17" s="88"/>
      <c r="J17" s="83">
        <f>J13+J15+J16</f>
        <v>0</v>
      </c>
      <c r="K17" s="83"/>
      <c r="L17" s="83"/>
      <c r="M17" s="100"/>
    </row>
    <row r="18" spans="1:13" s="82" customFormat="1" x14ac:dyDescent="0.25">
      <c r="A18" s="105" t="s">
        <v>50</v>
      </c>
      <c r="B18" s="89"/>
      <c r="C18" s="89"/>
      <c r="D18" s="89"/>
      <c r="E18" s="89"/>
      <c r="F18" s="89"/>
      <c r="G18" s="89"/>
      <c r="H18" s="89"/>
      <c r="I18" s="89"/>
      <c r="J18" s="84">
        <f>J17*0.22</f>
        <v>0</v>
      </c>
      <c r="K18" s="84"/>
      <c r="L18" s="84"/>
      <c r="M18" s="106"/>
    </row>
    <row r="19" spans="1:13" ht="20.25" thickBot="1" x14ac:dyDescent="0.3">
      <c r="A19" s="110" t="s">
        <v>52</v>
      </c>
      <c r="B19" s="111"/>
      <c r="C19" s="111"/>
      <c r="D19" s="111"/>
      <c r="E19" s="111"/>
      <c r="F19" s="111"/>
      <c r="G19" s="111"/>
      <c r="H19" s="111"/>
      <c r="I19" s="111"/>
      <c r="J19" s="112">
        <f>J17+J18</f>
        <v>0</v>
      </c>
      <c r="K19" s="112"/>
      <c r="L19" s="112"/>
      <c r="M19" s="113"/>
    </row>
    <row r="20" spans="1:13" ht="16.5" thickBot="1" x14ac:dyDescent="0.3">
      <c r="L20" s="55"/>
    </row>
    <row r="21" spans="1:13" x14ac:dyDescent="0.25">
      <c r="B21" s="62" t="s">
        <v>32</v>
      </c>
      <c r="C21" s="63"/>
      <c r="D21" s="63"/>
      <c r="E21" s="63"/>
      <c r="F21" s="64"/>
      <c r="G21" s="63" t="s">
        <v>33</v>
      </c>
      <c r="H21" s="63"/>
      <c r="I21" s="63"/>
      <c r="J21" s="63"/>
      <c r="K21" s="65"/>
    </row>
    <row r="22" spans="1:13" x14ac:dyDescent="0.25">
      <c r="B22" s="66" t="s">
        <v>51</v>
      </c>
      <c r="C22" s="67"/>
      <c r="D22" s="67"/>
      <c r="E22" s="67"/>
      <c r="F22" s="68"/>
      <c r="G22" s="69" t="s">
        <v>34</v>
      </c>
      <c r="H22" s="69"/>
      <c r="I22" s="69"/>
      <c r="J22" s="69"/>
      <c r="K22" s="70"/>
    </row>
    <row r="23" spans="1:13" x14ac:dyDescent="0.25">
      <c r="B23" s="66" t="s">
        <v>46</v>
      </c>
      <c r="C23" s="67"/>
      <c r="D23" s="67"/>
      <c r="E23" s="67"/>
      <c r="F23" s="68"/>
      <c r="G23" s="69" t="s">
        <v>34</v>
      </c>
      <c r="H23" s="69"/>
      <c r="I23" s="69"/>
      <c r="J23" s="69"/>
      <c r="K23" s="70"/>
    </row>
    <row r="24" spans="1:13" x14ac:dyDescent="0.25">
      <c r="B24" s="66" t="s">
        <v>35</v>
      </c>
      <c r="C24" s="67"/>
      <c r="D24" s="67"/>
      <c r="E24" s="67"/>
      <c r="F24" s="68"/>
      <c r="G24" s="69" t="s">
        <v>36</v>
      </c>
      <c r="H24" s="69"/>
      <c r="I24" s="69"/>
      <c r="J24" s="69"/>
      <c r="K24" s="70"/>
    </row>
    <row r="25" spans="1:13" x14ac:dyDescent="0.25">
      <c r="B25" s="66" t="s">
        <v>37</v>
      </c>
      <c r="C25" s="67"/>
      <c r="D25" s="67"/>
      <c r="E25" s="67"/>
      <c r="F25" s="68"/>
      <c r="G25" s="69" t="s">
        <v>36</v>
      </c>
      <c r="H25" s="69"/>
      <c r="I25" s="69"/>
      <c r="J25" s="69"/>
      <c r="K25" s="70"/>
    </row>
    <row r="26" spans="1:13" x14ac:dyDescent="0.25">
      <c r="B26" s="76" t="s">
        <v>47</v>
      </c>
      <c r="C26" s="77"/>
      <c r="D26" s="77"/>
      <c r="E26" s="78"/>
      <c r="F26" s="68"/>
      <c r="G26" s="79" t="s">
        <v>48</v>
      </c>
      <c r="H26" s="80"/>
      <c r="I26" s="80"/>
      <c r="J26" s="80"/>
      <c r="K26" s="81"/>
    </row>
    <row r="27" spans="1:13" x14ac:dyDescent="0.25">
      <c r="B27" s="66" t="s">
        <v>38</v>
      </c>
      <c r="C27" s="67"/>
      <c r="D27" s="67"/>
      <c r="E27" s="67"/>
      <c r="F27" s="68"/>
      <c r="G27" s="69" t="s">
        <v>39</v>
      </c>
      <c r="H27" s="69"/>
      <c r="I27" s="69"/>
      <c r="J27" s="69"/>
      <c r="K27" s="70"/>
    </row>
    <row r="28" spans="1:13" x14ac:dyDescent="0.25">
      <c r="B28" s="66" t="s">
        <v>40</v>
      </c>
      <c r="C28" s="67"/>
      <c r="D28" s="67"/>
      <c r="E28" s="67"/>
      <c r="F28" s="68"/>
      <c r="G28" s="69" t="s">
        <v>34</v>
      </c>
      <c r="H28" s="69"/>
      <c r="I28" s="69"/>
      <c r="J28" s="69"/>
      <c r="K28" s="70"/>
    </row>
    <row r="29" spans="1:13" x14ac:dyDescent="0.25">
      <c r="B29" s="66" t="s">
        <v>41</v>
      </c>
      <c r="C29" s="67"/>
      <c r="D29" s="67"/>
      <c r="E29" s="67"/>
      <c r="F29" s="68"/>
      <c r="G29" s="69" t="s">
        <v>42</v>
      </c>
      <c r="H29" s="69"/>
      <c r="I29" s="69"/>
      <c r="J29" s="69"/>
      <c r="K29" s="70"/>
    </row>
    <row r="30" spans="1:13" x14ac:dyDescent="0.25">
      <c r="B30" s="66" t="s">
        <v>43</v>
      </c>
      <c r="C30" s="67"/>
      <c r="D30" s="67"/>
      <c r="E30" s="67"/>
      <c r="F30" s="68"/>
      <c r="G30" s="69" t="s">
        <v>34</v>
      </c>
      <c r="H30" s="69"/>
      <c r="I30" s="69"/>
      <c r="J30" s="69"/>
      <c r="K30" s="70"/>
    </row>
    <row r="31" spans="1:13" ht="36" customHeight="1" thickBot="1" x14ac:dyDescent="0.3">
      <c r="B31" s="71" t="s">
        <v>44</v>
      </c>
      <c r="C31" s="72"/>
      <c r="D31" s="72"/>
      <c r="E31" s="72"/>
      <c r="F31" s="73"/>
      <c r="G31" s="74" t="s">
        <v>45</v>
      </c>
      <c r="H31" s="74"/>
      <c r="I31" s="74"/>
      <c r="J31" s="74"/>
      <c r="K31" s="75"/>
    </row>
    <row r="33" spans="7:7" x14ac:dyDescent="0.25">
      <c r="G33" s="114"/>
    </row>
  </sheetData>
  <mergeCells count="46">
    <mergeCell ref="A1:M1"/>
    <mergeCell ref="B30:E30"/>
    <mergeCell ref="G30:K30"/>
    <mergeCell ref="B31:E31"/>
    <mergeCell ref="G31:K31"/>
    <mergeCell ref="B26:E26"/>
    <mergeCell ref="G26:K26"/>
    <mergeCell ref="B27:E27"/>
    <mergeCell ref="G27:K27"/>
    <mergeCell ref="B28:E28"/>
    <mergeCell ref="G28:K28"/>
    <mergeCell ref="B29:E29"/>
    <mergeCell ref="G29:K29"/>
    <mergeCell ref="B23:E23"/>
    <mergeCell ref="G23:K23"/>
    <mergeCell ref="B24:E24"/>
    <mergeCell ref="G24:K24"/>
    <mergeCell ref="B25:E25"/>
    <mergeCell ref="G25:K25"/>
    <mergeCell ref="A3:M3"/>
    <mergeCell ref="A2:M2"/>
    <mergeCell ref="B21:E21"/>
    <mergeCell ref="G21:K21"/>
    <mergeCell ref="B22:E22"/>
    <mergeCell ref="G22:K22"/>
    <mergeCell ref="A17:I17"/>
    <mergeCell ref="A18:I18"/>
    <mergeCell ref="A19:I19"/>
    <mergeCell ref="J17:L17"/>
    <mergeCell ref="J18:L18"/>
    <mergeCell ref="J19:L19"/>
    <mergeCell ref="A9:M9"/>
    <mergeCell ref="A13:F13"/>
    <mergeCell ref="M5:M7"/>
    <mergeCell ref="B5:B7"/>
    <mergeCell ref="A5:A7"/>
    <mergeCell ref="C5:C7"/>
    <mergeCell ref="D5:D7"/>
    <mergeCell ref="E5:E7"/>
    <mergeCell ref="F5:F7"/>
    <mergeCell ref="G5:I5"/>
    <mergeCell ref="J5:L5"/>
    <mergeCell ref="G6:G7"/>
    <mergeCell ref="H6:I6"/>
    <mergeCell ref="J6:J7"/>
    <mergeCell ref="K6:L6"/>
  </mergeCells>
  <pageMargins left="0.17" right="0.17" top="0.56000000000000005" bottom="0.21" header="0.17" footer="0.17"/>
  <pageSetup paperSize="9" scale="6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view="pageBreakPreview" zoomScaleNormal="120" zoomScaleSheetLayoutView="100" workbookViewId="0">
      <selection activeCell="A36" sqref="A36"/>
    </sheetView>
  </sheetViews>
  <sheetFormatPr defaultRowHeight="12.75" x14ac:dyDescent="0.25"/>
  <cols>
    <col min="1" max="1" width="13" style="14" customWidth="1"/>
    <col min="2" max="2" width="14.7109375" style="14" customWidth="1"/>
    <col min="3" max="3" width="12.5703125" style="9" customWidth="1"/>
    <col min="4" max="4" width="11.140625" style="9" bestFit="1" customWidth="1"/>
    <col min="5" max="5" width="13.140625" style="3" customWidth="1"/>
    <col min="6" max="6" width="14.140625" style="3" customWidth="1"/>
    <col min="7" max="7" width="17.5703125" style="3" customWidth="1"/>
    <col min="8" max="8" width="13.7109375" style="3" customWidth="1"/>
    <col min="9" max="9" width="15.85546875" style="3" customWidth="1"/>
    <col min="10" max="10" width="18.85546875" style="3" customWidth="1"/>
    <col min="11" max="11" width="18.28515625" style="3" customWidth="1"/>
    <col min="12" max="12" width="17.5703125" style="3" customWidth="1"/>
    <col min="13" max="13" width="4.5703125" style="3" customWidth="1"/>
    <col min="14" max="16384" width="9.140625" style="3"/>
  </cols>
  <sheetData>
    <row r="1" spans="1:12" x14ac:dyDescent="0.25">
      <c r="A1" s="16" t="s">
        <v>22</v>
      </c>
      <c r="B1" s="16"/>
      <c r="C1" s="17"/>
      <c r="D1" s="17"/>
      <c r="E1" s="26" t="s">
        <v>23</v>
      </c>
      <c r="L1" s="4"/>
    </row>
    <row r="2" spans="1:12" x14ac:dyDescent="0.25">
      <c r="A2" s="24" t="s">
        <v>18</v>
      </c>
      <c r="B2" s="24" t="s">
        <v>19</v>
      </c>
      <c r="C2" s="12" t="s">
        <v>20</v>
      </c>
      <c r="D2" s="12" t="s">
        <v>21</v>
      </c>
      <c r="E2" s="27"/>
      <c r="L2" s="4"/>
    </row>
    <row r="3" spans="1:12" x14ac:dyDescent="0.25">
      <c r="A3" s="15">
        <v>24.34</v>
      </c>
      <c r="B3" s="15">
        <v>1.08</v>
      </c>
      <c r="C3" s="15">
        <v>1.08</v>
      </c>
      <c r="D3" s="18">
        <v>24.34</v>
      </c>
      <c r="E3" s="22">
        <f>SUM(A3:D3)</f>
        <v>50.84</v>
      </c>
    </row>
    <row r="4" spans="1:12" x14ac:dyDescent="0.25">
      <c r="A4" s="10">
        <v>24.34</v>
      </c>
      <c r="B4" s="10">
        <v>1.08</v>
      </c>
      <c r="C4" s="10">
        <v>1.08</v>
      </c>
      <c r="D4" s="19">
        <v>17.440000000000001</v>
      </c>
      <c r="E4" s="22">
        <f t="shared" ref="E4:E54" si="0">SUM(A4:D4)</f>
        <v>43.94</v>
      </c>
      <c r="L4" s="5"/>
    </row>
    <row r="5" spans="1:12" x14ac:dyDescent="0.25">
      <c r="A5" s="10">
        <v>24.34</v>
      </c>
      <c r="B5" s="10">
        <v>30.67</v>
      </c>
      <c r="C5" s="10">
        <v>30.67</v>
      </c>
      <c r="D5" s="19">
        <v>17.440000000000001</v>
      </c>
      <c r="E5" s="22">
        <f t="shared" si="0"/>
        <v>103.12</v>
      </c>
      <c r="L5" s="6"/>
    </row>
    <row r="6" spans="1:12" x14ac:dyDescent="0.25">
      <c r="A6" s="10">
        <v>24.32</v>
      </c>
      <c r="B6" s="10">
        <v>30.67</v>
      </c>
      <c r="C6" s="10">
        <v>1.08</v>
      </c>
      <c r="D6" s="19">
        <v>1.08</v>
      </c>
      <c r="E6" s="22">
        <f t="shared" si="0"/>
        <v>57.15</v>
      </c>
      <c r="L6" s="6"/>
    </row>
    <row r="7" spans="1:12" x14ac:dyDescent="0.25">
      <c r="A7" s="10">
        <v>1.08</v>
      </c>
      <c r="B7" s="10">
        <v>30.67</v>
      </c>
      <c r="C7" s="10">
        <v>1.08</v>
      </c>
      <c r="D7" s="19">
        <v>24.34</v>
      </c>
      <c r="E7" s="22">
        <f t="shared" si="0"/>
        <v>57.17</v>
      </c>
      <c r="L7" s="6"/>
    </row>
    <row r="8" spans="1:12" x14ac:dyDescent="0.25">
      <c r="A8" s="10">
        <v>1.08</v>
      </c>
      <c r="B8" s="10">
        <v>30.67</v>
      </c>
      <c r="C8" s="10">
        <v>1.08</v>
      </c>
      <c r="D8" s="19">
        <v>3.54</v>
      </c>
      <c r="E8" s="22">
        <f t="shared" si="0"/>
        <v>36.369999999999997</v>
      </c>
      <c r="H8" s="7"/>
      <c r="I8" s="7"/>
      <c r="J8" s="7"/>
      <c r="K8" s="8"/>
      <c r="L8" s="6"/>
    </row>
    <row r="9" spans="1:12" x14ac:dyDescent="0.25">
      <c r="A9" s="10">
        <v>24.32</v>
      </c>
      <c r="B9" s="10">
        <v>1.08</v>
      </c>
      <c r="C9" s="10">
        <v>1.08</v>
      </c>
      <c r="D9" s="19">
        <v>1.08</v>
      </c>
      <c r="E9" s="22">
        <f t="shared" si="0"/>
        <v>27.56</v>
      </c>
    </row>
    <row r="10" spans="1:12" x14ac:dyDescent="0.25">
      <c r="A10" s="10">
        <v>24.32</v>
      </c>
      <c r="B10" s="10">
        <v>1.08</v>
      </c>
      <c r="C10" s="10">
        <v>3.38</v>
      </c>
      <c r="D10" s="19">
        <v>1.08</v>
      </c>
      <c r="E10" s="22">
        <f t="shared" si="0"/>
        <v>29.86</v>
      </c>
    </row>
    <row r="11" spans="1:12" x14ac:dyDescent="0.25">
      <c r="A11" s="10">
        <v>1.08</v>
      </c>
      <c r="B11" s="10">
        <v>1.08</v>
      </c>
      <c r="C11" s="10">
        <v>30.67</v>
      </c>
      <c r="D11" s="19">
        <v>1.08</v>
      </c>
      <c r="E11" s="22">
        <f t="shared" si="0"/>
        <v>33.909999999999997</v>
      </c>
    </row>
    <row r="12" spans="1:12" x14ac:dyDescent="0.25">
      <c r="A12" s="10">
        <v>1.08</v>
      </c>
      <c r="B12" s="10">
        <v>1.08</v>
      </c>
      <c r="C12" s="10">
        <v>1.08</v>
      </c>
      <c r="D12" s="19">
        <v>24.32</v>
      </c>
      <c r="E12" s="22">
        <f t="shared" si="0"/>
        <v>27.56</v>
      </c>
    </row>
    <row r="13" spans="1:12" x14ac:dyDescent="0.25">
      <c r="A13" s="10">
        <v>17.440000000000001</v>
      </c>
      <c r="B13" s="10">
        <v>30.67</v>
      </c>
      <c r="C13" s="10">
        <v>1.08</v>
      </c>
      <c r="D13" s="19">
        <v>24.34</v>
      </c>
      <c r="E13" s="22">
        <f t="shared" si="0"/>
        <v>73.53</v>
      </c>
    </row>
    <row r="14" spans="1:12" x14ac:dyDescent="0.25">
      <c r="A14" s="10">
        <v>1.08</v>
      </c>
      <c r="B14" s="10">
        <v>1.08</v>
      </c>
      <c r="C14" s="10">
        <v>1.08</v>
      </c>
      <c r="D14" s="19">
        <v>17.440000000000001</v>
      </c>
      <c r="E14" s="22">
        <f t="shared" si="0"/>
        <v>20.68</v>
      </c>
    </row>
    <row r="15" spans="1:12" x14ac:dyDescent="0.25">
      <c r="A15" s="10">
        <v>24.32</v>
      </c>
      <c r="B15" s="10">
        <v>1.08</v>
      </c>
      <c r="C15" s="10">
        <v>1.08</v>
      </c>
      <c r="D15" s="19">
        <v>17.440000000000001</v>
      </c>
      <c r="E15" s="22">
        <f t="shared" si="0"/>
        <v>43.92</v>
      </c>
    </row>
    <row r="16" spans="1:12" x14ac:dyDescent="0.25">
      <c r="A16" s="10">
        <v>17.440000000000001</v>
      </c>
      <c r="B16" s="10">
        <v>4</v>
      </c>
      <c r="C16" s="10">
        <v>1.08</v>
      </c>
      <c r="D16" s="19">
        <v>1.08</v>
      </c>
      <c r="E16" s="22">
        <f t="shared" si="0"/>
        <v>23.6</v>
      </c>
    </row>
    <row r="17" spans="1:5" x14ac:dyDescent="0.25">
      <c r="A17" s="10">
        <v>17.440000000000001</v>
      </c>
      <c r="B17" s="10">
        <v>1.08</v>
      </c>
      <c r="C17" s="10">
        <v>30.67</v>
      </c>
      <c r="D17" s="19">
        <v>24.32</v>
      </c>
      <c r="E17" s="22">
        <f t="shared" si="0"/>
        <v>73.510000000000005</v>
      </c>
    </row>
    <row r="18" spans="1:5" x14ac:dyDescent="0.25">
      <c r="A18" s="10">
        <v>1.08</v>
      </c>
      <c r="B18" s="10">
        <v>30.67</v>
      </c>
      <c r="C18" s="10">
        <v>1.08</v>
      </c>
      <c r="D18" s="19">
        <v>1.08</v>
      </c>
      <c r="E18" s="22">
        <f t="shared" si="0"/>
        <v>33.909999999999997</v>
      </c>
    </row>
    <row r="19" spans="1:5" x14ac:dyDescent="0.25">
      <c r="A19" s="10">
        <v>24.32</v>
      </c>
      <c r="B19" s="10">
        <v>1.08</v>
      </c>
      <c r="C19" s="10">
        <v>30.67</v>
      </c>
      <c r="D19" s="19">
        <v>4.07</v>
      </c>
      <c r="E19" s="22">
        <f t="shared" si="0"/>
        <v>60.14</v>
      </c>
    </row>
    <row r="20" spans="1:5" x14ac:dyDescent="0.25">
      <c r="A20" s="10">
        <v>17.440000000000001</v>
      </c>
      <c r="B20" s="10">
        <v>30.67</v>
      </c>
      <c r="C20" s="10">
        <v>1.08</v>
      </c>
      <c r="D20" s="19">
        <v>24.32</v>
      </c>
      <c r="E20" s="22">
        <f t="shared" si="0"/>
        <v>73.510000000000005</v>
      </c>
    </row>
    <row r="21" spans="1:5" x14ac:dyDescent="0.25">
      <c r="A21" s="10">
        <v>17.440000000000001</v>
      </c>
      <c r="B21" s="10">
        <v>30.67</v>
      </c>
      <c r="C21" s="10">
        <v>1.08</v>
      </c>
      <c r="D21" s="19">
        <v>24.32</v>
      </c>
      <c r="E21" s="22">
        <f t="shared" si="0"/>
        <v>73.510000000000005</v>
      </c>
    </row>
    <row r="22" spans="1:5" x14ac:dyDescent="0.25">
      <c r="A22" s="10">
        <v>24.34</v>
      </c>
      <c r="B22" s="10">
        <v>3.4</v>
      </c>
      <c r="C22" s="10">
        <v>30.67</v>
      </c>
      <c r="D22" s="19">
        <v>17.440000000000001</v>
      </c>
      <c r="E22" s="22">
        <f t="shared" si="0"/>
        <v>75.849999999999994</v>
      </c>
    </row>
    <row r="23" spans="1:5" x14ac:dyDescent="0.25">
      <c r="A23" s="10">
        <v>24.34</v>
      </c>
      <c r="B23" s="10">
        <v>30.67</v>
      </c>
      <c r="C23" s="10">
        <v>30.67</v>
      </c>
      <c r="D23" s="19">
        <v>1.84</v>
      </c>
      <c r="E23" s="22">
        <f t="shared" si="0"/>
        <v>87.52</v>
      </c>
    </row>
    <row r="24" spans="1:5" x14ac:dyDescent="0.25">
      <c r="A24" s="10">
        <v>17.440000000000001</v>
      </c>
      <c r="B24" s="10">
        <v>1.08</v>
      </c>
      <c r="C24" s="10">
        <v>30.67</v>
      </c>
      <c r="D24" s="19">
        <v>24.32</v>
      </c>
      <c r="E24" s="22">
        <f t="shared" si="0"/>
        <v>73.510000000000005</v>
      </c>
    </row>
    <row r="25" spans="1:5" x14ac:dyDescent="0.25">
      <c r="A25" s="10">
        <v>24.32</v>
      </c>
      <c r="B25" s="10">
        <v>30.67</v>
      </c>
      <c r="C25" s="10">
        <v>1.08</v>
      </c>
      <c r="D25" s="19">
        <v>24.34</v>
      </c>
      <c r="E25" s="22">
        <f t="shared" si="0"/>
        <v>80.41</v>
      </c>
    </row>
    <row r="26" spans="1:5" x14ac:dyDescent="0.25">
      <c r="A26" s="10">
        <v>24.34</v>
      </c>
      <c r="B26" s="10">
        <v>1.08</v>
      </c>
      <c r="C26" s="10">
        <v>1.08</v>
      </c>
      <c r="D26" s="19">
        <v>24.34</v>
      </c>
      <c r="E26" s="22">
        <f t="shared" si="0"/>
        <v>50.84</v>
      </c>
    </row>
    <row r="27" spans="1:5" x14ac:dyDescent="0.25">
      <c r="A27" s="10">
        <v>24.34</v>
      </c>
      <c r="B27" s="10">
        <v>1.08</v>
      </c>
      <c r="C27" s="10">
        <v>1.08</v>
      </c>
      <c r="D27" s="19">
        <v>24.34</v>
      </c>
      <c r="E27" s="22">
        <f t="shared" si="0"/>
        <v>50.84</v>
      </c>
    </row>
    <row r="28" spans="1:5" x14ac:dyDescent="0.25">
      <c r="A28" s="10">
        <v>1.08</v>
      </c>
      <c r="B28" s="10">
        <v>30.67</v>
      </c>
      <c r="C28" s="10">
        <v>4</v>
      </c>
      <c r="D28" s="19">
        <v>17.440000000000001</v>
      </c>
      <c r="E28" s="22">
        <f t="shared" si="0"/>
        <v>53.19</v>
      </c>
    </row>
    <row r="29" spans="1:5" x14ac:dyDescent="0.25">
      <c r="A29" s="10">
        <v>24.34</v>
      </c>
      <c r="B29" s="10">
        <v>1.08</v>
      </c>
      <c r="C29" s="10">
        <v>30.67</v>
      </c>
      <c r="D29" s="19">
        <v>24.32</v>
      </c>
      <c r="E29" s="22">
        <f t="shared" si="0"/>
        <v>80.41</v>
      </c>
    </row>
    <row r="30" spans="1:5" x14ac:dyDescent="0.25">
      <c r="A30" s="10">
        <v>24.32</v>
      </c>
      <c r="B30" s="10">
        <v>1.08</v>
      </c>
      <c r="C30" s="10">
        <v>30.67</v>
      </c>
      <c r="D30" s="19">
        <v>24.32</v>
      </c>
      <c r="E30" s="22">
        <f t="shared" si="0"/>
        <v>80.39</v>
      </c>
    </row>
    <row r="31" spans="1:5" x14ac:dyDescent="0.25">
      <c r="A31" s="10">
        <v>24.32</v>
      </c>
      <c r="B31" s="10">
        <v>1.08</v>
      </c>
      <c r="C31" s="10">
        <v>1.08</v>
      </c>
      <c r="D31" s="19">
        <v>24.34</v>
      </c>
      <c r="E31" s="22">
        <f t="shared" si="0"/>
        <v>50.82</v>
      </c>
    </row>
    <row r="32" spans="1:5" x14ac:dyDescent="0.25">
      <c r="A32" s="10">
        <v>17.440000000000001</v>
      </c>
      <c r="B32" s="10">
        <v>1.08</v>
      </c>
      <c r="C32" s="10">
        <v>1.08</v>
      </c>
      <c r="D32" s="19">
        <v>17.440000000000001</v>
      </c>
      <c r="E32" s="22">
        <f t="shared" si="0"/>
        <v>37.04</v>
      </c>
    </row>
    <row r="33" spans="1:5" x14ac:dyDescent="0.25">
      <c r="A33" s="10">
        <v>17.440000000000001</v>
      </c>
      <c r="B33" s="10">
        <v>1.08</v>
      </c>
      <c r="C33" s="10">
        <v>1.08</v>
      </c>
      <c r="D33" s="19">
        <v>24.32</v>
      </c>
      <c r="E33" s="22">
        <f t="shared" si="0"/>
        <v>43.92</v>
      </c>
    </row>
    <row r="34" spans="1:5" x14ac:dyDescent="0.25">
      <c r="A34" s="10">
        <v>1.08</v>
      </c>
      <c r="B34" s="10">
        <v>1.08</v>
      </c>
      <c r="C34" s="10">
        <v>30.67</v>
      </c>
      <c r="D34" s="19">
        <v>4.8899999999999997</v>
      </c>
      <c r="E34" s="22">
        <f t="shared" si="0"/>
        <v>37.72</v>
      </c>
    </row>
    <row r="35" spans="1:5" x14ac:dyDescent="0.25">
      <c r="A35" s="10">
        <v>3.54</v>
      </c>
      <c r="B35" s="10">
        <v>1.08</v>
      </c>
      <c r="C35" s="10">
        <v>1.08</v>
      </c>
      <c r="D35" s="19">
        <v>3.58</v>
      </c>
      <c r="E35" s="22">
        <f t="shared" si="0"/>
        <v>9.2799999999999994</v>
      </c>
    </row>
    <row r="36" spans="1:5" x14ac:dyDescent="0.25">
      <c r="A36" s="10">
        <v>4.8899999999999997</v>
      </c>
      <c r="B36" s="10">
        <v>30.67</v>
      </c>
      <c r="C36" s="10">
        <v>1.08</v>
      </c>
      <c r="D36" s="19">
        <v>1.08</v>
      </c>
      <c r="E36" s="22">
        <f t="shared" si="0"/>
        <v>37.72</v>
      </c>
    </row>
    <row r="37" spans="1:5" x14ac:dyDescent="0.25">
      <c r="A37" s="10">
        <v>1.84</v>
      </c>
      <c r="B37" s="10">
        <v>1.08</v>
      </c>
      <c r="C37" s="10">
        <v>30.67</v>
      </c>
      <c r="D37" s="19">
        <v>24.34</v>
      </c>
      <c r="E37" s="22">
        <f t="shared" si="0"/>
        <v>57.93</v>
      </c>
    </row>
    <row r="38" spans="1:5" x14ac:dyDescent="0.25">
      <c r="A38" s="10">
        <v>4</v>
      </c>
      <c r="B38" s="10">
        <v>30.67</v>
      </c>
      <c r="C38" s="10">
        <v>1.08</v>
      </c>
      <c r="D38" s="19">
        <v>1.08</v>
      </c>
      <c r="E38" s="22">
        <f t="shared" si="0"/>
        <v>36.83</v>
      </c>
    </row>
    <row r="39" spans="1:5" x14ac:dyDescent="0.25">
      <c r="A39" s="11">
        <v>3.5</v>
      </c>
      <c r="B39" s="11">
        <v>1.08</v>
      </c>
      <c r="C39" s="11">
        <v>30.67</v>
      </c>
      <c r="D39" s="20">
        <v>17.440000000000001</v>
      </c>
      <c r="E39" s="22">
        <f t="shared" si="0"/>
        <v>52.69</v>
      </c>
    </row>
    <row r="40" spans="1:5" x14ac:dyDescent="0.25">
      <c r="A40" s="12"/>
      <c r="B40" s="13">
        <v>3.38</v>
      </c>
      <c r="C40" s="13">
        <v>7</v>
      </c>
      <c r="D40" s="21"/>
      <c r="E40" s="22">
        <f t="shared" si="0"/>
        <v>10.38</v>
      </c>
    </row>
    <row r="41" spans="1:5" x14ac:dyDescent="0.25">
      <c r="A41" s="12"/>
      <c r="B41" s="13">
        <v>1.08</v>
      </c>
      <c r="C41" s="13">
        <v>1.08</v>
      </c>
      <c r="D41" s="21"/>
      <c r="E41" s="22">
        <f t="shared" si="0"/>
        <v>2.16</v>
      </c>
    </row>
    <row r="42" spans="1:5" x14ac:dyDescent="0.25">
      <c r="A42" s="12"/>
      <c r="B42" s="13">
        <v>30.67</v>
      </c>
      <c r="C42" s="13">
        <v>1.08</v>
      </c>
      <c r="D42" s="21"/>
      <c r="E42" s="22">
        <f t="shared" si="0"/>
        <v>31.75</v>
      </c>
    </row>
    <row r="43" spans="1:5" x14ac:dyDescent="0.25">
      <c r="A43" s="12"/>
      <c r="B43" s="13">
        <v>1.08</v>
      </c>
      <c r="C43" s="13">
        <v>30.67</v>
      </c>
      <c r="D43" s="21"/>
      <c r="E43" s="22">
        <f t="shared" si="0"/>
        <v>31.75</v>
      </c>
    </row>
    <row r="44" spans="1:5" x14ac:dyDescent="0.25">
      <c r="A44" s="12"/>
      <c r="B44" s="13">
        <v>1.08</v>
      </c>
      <c r="C44" s="13">
        <v>30.67</v>
      </c>
      <c r="D44" s="21"/>
      <c r="E44" s="22">
        <f t="shared" si="0"/>
        <v>31.75</v>
      </c>
    </row>
    <row r="45" spans="1:5" x14ac:dyDescent="0.25">
      <c r="A45" s="12"/>
      <c r="B45" s="13">
        <v>1.08</v>
      </c>
      <c r="C45" s="13">
        <v>3.42</v>
      </c>
      <c r="D45" s="21"/>
      <c r="E45" s="22">
        <f t="shared" si="0"/>
        <v>4.5</v>
      </c>
    </row>
    <row r="46" spans="1:5" x14ac:dyDescent="0.25">
      <c r="A46" s="12"/>
      <c r="B46" s="13">
        <v>1.08</v>
      </c>
      <c r="C46" s="13">
        <v>30.67</v>
      </c>
      <c r="D46" s="21"/>
      <c r="E46" s="22">
        <f t="shared" si="0"/>
        <v>31.75</v>
      </c>
    </row>
    <row r="47" spans="1:5" x14ac:dyDescent="0.25">
      <c r="A47" s="12"/>
      <c r="B47" s="13">
        <v>7</v>
      </c>
      <c r="C47" s="13">
        <v>1.08</v>
      </c>
      <c r="D47" s="21"/>
      <c r="E47" s="22">
        <f t="shared" si="0"/>
        <v>8.08</v>
      </c>
    </row>
    <row r="48" spans="1:5" x14ac:dyDescent="0.25">
      <c r="A48" s="12"/>
      <c r="B48" s="13">
        <v>1.08</v>
      </c>
      <c r="C48" s="13">
        <v>1.08</v>
      </c>
      <c r="D48" s="21"/>
      <c r="E48" s="22">
        <f t="shared" si="0"/>
        <v>2.16</v>
      </c>
    </row>
    <row r="49" spans="1:5" x14ac:dyDescent="0.25">
      <c r="A49" s="12"/>
      <c r="B49" s="13">
        <v>1.08</v>
      </c>
      <c r="C49" s="13">
        <v>1.08</v>
      </c>
      <c r="D49" s="21"/>
      <c r="E49" s="22">
        <f t="shared" si="0"/>
        <v>2.16</v>
      </c>
    </row>
    <row r="50" spans="1:5" x14ac:dyDescent="0.25">
      <c r="A50" s="12"/>
      <c r="B50" s="13">
        <v>1.08</v>
      </c>
      <c r="C50" s="13">
        <v>1.08</v>
      </c>
      <c r="D50" s="21"/>
      <c r="E50" s="22">
        <f t="shared" si="0"/>
        <v>2.16</v>
      </c>
    </row>
    <row r="51" spans="1:5" x14ac:dyDescent="0.25">
      <c r="A51" s="12"/>
      <c r="B51" s="13">
        <v>30.67</v>
      </c>
      <c r="C51" s="13">
        <v>1.08</v>
      </c>
      <c r="D51" s="21"/>
      <c r="E51" s="22">
        <f t="shared" si="0"/>
        <v>31.75</v>
      </c>
    </row>
    <row r="52" spans="1:5" x14ac:dyDescent="0.25">
      <c r="A52" s="12"/>
      <c r="B52" s="13">
        <v>1.08</v>
      </c>
      <c r="C52" s="13">
        <v>1.08</v>
      </c>
      <c r="D52" s="21"/>
      <c r="E52" s="22">
        <f t="shared" si="0"/>
        <v>2.16</v>
      </c>
    </row>
    <row r="53" spans="1:5" x14ac:dyDescent="0.25">
      <c r="A53" s="12"/>
      <c r="B53" s="13">
        <v>1.08</v>
      </c>
      <c r="C53" s="13">
        <v>30.67</v>
      </c>
      <c r="D53" s="21"/>
      <c r="E53" s="22">
        <f t="shared" si="0"/>
        <v>31.75</v>
      </c>
    </row>
    <row r="54" spans="1:5" x14ac:dyDescent="0.25">
      <c r="A54" s="12"/>
      <c r="B54" s="13">
        <v>30.67</v>
      </c>
      <c r="C54" s="13">
        <v>1.08</v>
      </c>
      <c r="D54" s="21"/>
      <c r="E54" s="22">
        <f t="shared" si="0"/>
        <v>31.75</v>
      </c>
    </row>
    <row r="55" spans="1:5" x14ac:dyDescent="0.25">
      <c r="A55" s="23">
        <f>SUM(A3:A54)</f>
        <v>555.21</v>
      </c>
      <c r="B55" s="23">
        <f t="shared" ref="B55:E55" si="1">SUM(B3:B54)</f>
        <v>543.05999999999995</v>
      </c>
      <c r="C55" s="23">
        <f t="shared" si="1"/>
        <v>543.08000000000004</v>
      </c>
      <c r="D55" s="23">
        <f t="shared" si="1"/>
        <v>555.36</v>
      </c>
      <c r="E55" s="25">
        <f t="shared" si="1"/>
        <v>2196.71</v>
      </c>
    </row>
  </sheetData>
  <mergeCells count="1">
    <mergeCell ref="E1:E2"/>
  </mergeCells>
  <pageMargins left="0.51181102362204722" right="0.51181102362204722" top="0.94488188976377963" bottom="1.1417322834645669" header="0.51181102362204722" footer="0.70866141732283472"/>
  <pageSetup paperSize="9" scale="44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ВОР</vt:lpstr>
      <vt:lpstr>расчет</vt:lpstr>
      <vt:lpstr>ВОР!Область_печати</vt:lpstr>
      <vt:lpstr>расчет!Область_печати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Молодцова Ольга</dc:creator>
  <cp:lastModifiedBy>Ризван Светлана Анатольевна</cp:lastModifiedBy>
  <cp:lastPrinted>2026-09-09T08:17:15Z</cp:lastPrinted>
  <dcterms:created xsi:type="dcterms:W3CDTF">2023-06-14T08:54:33Z</dcterms:created>
  <dcterms:modified xsi:type="dcterms:W3CDTF">2026-09-15T09:49:49Z</dcterms:modified>
</cp:coreProperties>
</file>